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rbo-Vieta\Desktop\115\"/>
    </mc:Choice>
  </mc:AlternateContent>
  <xr:revisionPtr revIDLastSave="0" documentId="13_ncr:1_{BC25F03A-6A76-44C2-8E72-D423A44E5881}" xr6:coauthVersionLast="47" xr6:coauthVersionMax="47" xr10:uidLastSave="{00000000-0000-0000-0000-000000000000}"/>
  <bookViews>
    <workbookView xWindow="-120" yWindow="-120" windowWidth="29040" windowHeight="15720" activeTab="2" xr2:uid="{E4E1B5C6-F30B-4688-8C41-F52868EEBF14}"/>
  </bookViews>
  <sheets>
    <sheet name=" 1) Darbo" sheetId="2" r:id="rId1"/>
    <sheet name="2) Teisinė" sheetId="3" r:id="rId2"/>
    <sheet name="3) Socialinė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4" l="1"/>
  <c r="C4" i="2"/>
  <c r="C6" i="4"/>
  <c r="C4" i="4"/>
  <c r="C2" i="4"/>
  <c r="C5" i="4"/>
  <c r="C3" i="4"/>
  <c r="C6" i="3"/>
  <c r="C3" i="2"/>
  <c r="C3" i="3"/>
  <c r="C4" i="3"/>
  <c r="C2" i="3"/>
  <c r="C5" i="3"/>
  <c r="C2" i="2"/>
  <c r="B15" i="2"/>
  <c r="C5" i="2" l="1"/>
  <c r="C7" i="4"/>
  <c r="C7" i="3"/>
</calcChain>
</file>

<file path=xl/sharedStrings.xml><?xml version="1.0" encoding="utf-8"?>
<sst xmlns="http://schemas.openxmlformats.org/spreadsheetml/2006/main" count="43" uniqueCount="35">
  <si>
    <t>Pažymėtas atsakymas</t>
  </si>
  <si>
    <t>Reikšmė</t>
  </si>
  <si>
    <t>Užmokesčio skaičiuoklė</t>
  </si>
  <si>
    <t>Klausimai</t>
  </si>
  <si>
    <t>E12-16. Užmokestis (gautą reikšmę perrašykite į indekso langelį)</t>
  </si>
  <si>
    <r>
      <rPr>
        <b/>
        <sz val="11"/>
        <color theme="1"/>
        <rFont val="Aptos Narrow"/>
        <family val="2"/>
        <scheme val="minor"/>
      </rPr>
      <t>E17</t>
    </r>
    <r>
      <rPr>
        <sz val="11"/>
        <color theme="1"/>
        <rFont val="Aptos Narrow"/>
        <family val="2"/>
        <charset val="186"/>
        <scheme val="minor"/>
      </rPr>
      <t>. Neteisėtos pajamos?</t>
    </r>
  </si>
  <si>
    <r>
      <t xml:space="preserve">Kiek dienų per praėjusias 30 dienų rimtai konfliktavote su: </t>
    </r>
    <r>
      <rPr>
        <b/>
        <i/>
        <sz val="11"/>
        <color theme="1"/>
        <rFont val="Aptos Narrow"/>
        <family val="2"/>
        <scheme val="minor"/>
      </rPr>
      <t>F30</t>
    </r>
    <r>
      <rPr>
        <i/>
        <sz val="11"/>
        <color theme="1"/>
        <rFont val="Aptos Narrow"/>
        <family val="2"/>
        <scheme val="minor"/>
      </rPr>
      <t>. Su savo šeimos nariais?</t>
    </r>
  </si>
  <si>
    <r>
      <rPr>
        <b/>
        <sz val="11"/>
        <color theme="1"/>
        <rFont val="Aptos Narrow"/>
        <family val="2"/>
        <scheme val="minor"/>
      </rPr>
      <t>F18</t>
    </r>
    <r>
      <rPr>
        <sz val="11"/>
        <color theme="1"/>
        <rFont val="Aptos Narrow"/>
        <family val="2"/>
        <charset val="186"/>
        <scheme val="minor"/>
      </rPr>
      <t>.  Motina</t>
    </r>
  </si>
  <si>
    <r>
      <rPr>
        <b/>
        <sz val="11"/>
        <color theme="1"/>
        <rFont val="Aptos Narrow"/>
        <family val="2"/>
        <scheme val="minor"/>
      </rPr>
      <t>F19</t>
    </r>
    <r>
      <rPr>
        <sz val="11"/>
        <color theme="1"/>
        <rFont val="Aptos Narrow"/>
        <family val="2"/>
        <charset val="186"/>
        <scheme val="minor"/>
      </rPr>
      <t>. Tėvu</t>
    </r>
  </si>
  <si>
    <r>
      <rPr>
        <b/>
        <sz val="11"/>
        <color theme="1"/>
        <rFont val="Aptos Narrow"/>
        <family val="2"/>
        <scheme val="minor"/>
      </rPr>
      <t>F20.</t>
    </r>
    <r>
      <rPr>
        <sz val="11"/>
        <color theme="1"/>
        <rFont val="Aptos Narrow"/>
        <family val="2"/>
        <charset val="186"/>
        <scheme val="minor"/>
      </rPr>
      <t xml:space="preserve"> Broliu / seserimi</t>
    </r>
  </si>
  <si>
    <r>
      <rPr>
        <b/>
        <sz val="11"/>
        <color theme="1"/>
        <rFont val="Aptos Narrow"/>
        <family val="2"/>
        <scheme val="minor"/>
      </rPr>
      <t>F22.</t>
    </r>
    <r>
      <rPr>
        <sz val="11"/>
        <color theme="1"/>
        <rFont val="Aptos Narrow"/>
        <family val="2"/>
        <charset val="186"/>
        <scheme val="minor"/>
      </rPr>
      <t xml:space="preserve"> Vaikais</t>
    </r>
  </si>
  <si>
    <r>
      <rPr>
        <b/>
        <sz val="11"/>
        <color theme="1"/>
        <rFont val="Aptos Narrow"/>
        <family val="2"/>
        <scheme val="minor"/>
      </rPr>
      <t>F23.</t>
    </r>
    <r>
      <rPr>
        <sz val="11"/>
        <color theme="1"/>
        <rFont val="Aptos Narrow"/>
        <family val="2"/>
        <charset val="186"/>
        <scheme val="minor"/>
      </rPr>
      <t xml:space="preserve"> Kitu Jums svarbiu šeimos nariu (patikslinkite)</t>
    </r>
  </si>
  <si>
    <r>
      <rPr>
        <b/>
        <sz val="11"/>
        <color theme="1"/>
        <rFont val="Aptos Narrow"/>
        <family val="2"/>
        <scheme val="minor"/>
      </rPr>
      <t>F24</t>
    </r>
    <r>
      <rPr>
        <sz val="11"/>
        <color theme="1"/>
        <rFont val="Aptos Narrow"/>
        <family val="2"/>
        <charset val="186"/>
        <scheme val="minor"/>
      </rPr>
      <t>. Artimais draugais</t>
    </r>
  </si>
  <si>
    <r>
      <rPr>
        <b/>
        <sz val="11"/>
        <color theme="1"/>
        <rFont val="Aptos Narrow"/>
        <family val="2"/>
        <scheme val="minor"/>
      </rPr>
      <t>F25</t>
    </r>
    <r>
      <rPr>
        <sz val="11"/>
        <color theme="1"/>
        <rFont val="Aptos Narrow"/>
        <family val="2"/>
        <charset val="186"/>
        <scheme val="minor"/>
      </rPr>
      <t>. Kaimynais</t>
    </r>
  </si>
  <si>
    <r>
      <rPr>
        <b/>
        <sz val="11"/>
        <color theme="1"/>
        <rFont val="Aptos Narrow"/>
        <family val="2"/>
        <scheme val="minor"/>
      </rPr>
      <t>F26</t>
    </r>
    <r>
      <rPr>
        <sz val="11"/>
        <color theme="1"/>
        <rFont val="Aptos Narrow"/>
        <family val="2"/>
        <scheme val="minor"/>
      </rPr>
      <t>.  Bendradarbiais</t>
    </r>
  </si>
  <si>
    <r>
      <rPr>
        <b/>
        <sz val="11"/>
        <color theme="1"/>
        <rFont val="Aptos Narrow"/>
        <family val="2"/>
        <scheme val="minor"/>
      </rPr>
      <t>F21.</t>
    </r>
    <r>
      <rPr>
        <sz val="11"/>
        <color theme="1"/>
        <rFont val="Aptos Narrow"/>
        <family val="2"/>
        <charset val="186"/>
        <scheme val="minor"/>
      </rPr>
      <t xml:space="preserve">  Partneriu / Sutuoktiniu</t>
    </r>
  </si>
  <si>
    <r>
      <t xml:space="preserve">Ar buvo svarbių Jūsų gyvenimui laikotarpių, kurių metu patyrėte rimtų problemų bendraudami su: Santykis </t>
    </r>
    <r>
      <rPr>
        <b/>
        <sz val="11"/>
        <color theme="1"/>
        <rFont val="Aptos Narrow"/>
        <family val="2"/>
        <scheme val="minor"/>
      </rPr>
      <t>F18-F26</t>
    </r>
  </si>
  <si>
    <t>Santykis F18-F26 (gautą reikšmę perrašykite į indekso langelį)</t>
  </si>
  <si>
    <t>PSI:</t>
  </si>
  <si>
    <r>
      <rPr>
        <b/>
        <sz val="11"/>
        <color theme="1"/>
        <rFont val="Aptos Narrow"/>
        <family val="2"/>
        <scheme val="minor"/>
      </rPr>
      <t>L28</t>
    </r>
    <r>
      <rPr>
        <sz val="11"/>
        <color theme="1"/>
        <rFont val="Aptos Narrow"/>
        <family val="2"/>
        <scheme val="minor"/>
      </rPr>
      <t>. Kiek, Jūsų manymu, esamos teisinės problemos rimtos?</t>
    </r>
    <r>
      <rPr>
        <i/>
        <sz val="11"/>
        <color theme="1"/>
        <rFont val="Aptos Narrow"/>
        <family val="2"/>
        <scheme val="minor"/>
      </rPr>
      <t xml:space="preserve"> (0 - Visiškai nerimtos; 4 - Labai rimtos)</t>
    </r>
  </si>
  <si>
    <r>
      <rPr>
        <b/>
        <sz val="11"/>
        <color theme="1"/>
        <rFont val="Aptos Narrow"/>
        <family val="2"/>
        <scheme val="minor"/>
      </rPr>
      <t>L27</t>
    </r>
    <r>
      <rPr>
        <sz val="11"/>
        <color theme="1"/>
        <rFont val="Aptos Narrow"/>
        <family val="2"/>
        <scheme val="minor"/>
      </rPr>
      <t>.  Kiek dienų per praėjusių 30 dienų laikotarpį Jūs užsiėmėte neteisėta veikla pasipelnymo tikslais?</t>
    </r>
  </si>
  <si>
    <r>
      <rPr>
        <b/>
        <sz val="11"/>
        <color theme="1"/>
        <rFont val="Aptos Narrow"/>
        <family val="2"/>
        <scheme val="minor"/>
      </rPr>
      <t>L24</t>
    </r>
    <r>
      <rPr>
        <sz val="11"/>
        <color theme="1"/>
        <rFont val="Aptos Narrow"/>
        <family val="2"/>
        <scheme val="minor"/>
      </rPr>
      <t>.  Ar šiuo metu laukiate kaltinimo, teismo  ar nuosprendžio vykdymo?</t>
    </r>
    <r>
      <rPr>
        <i/>
        <sz val="11"/>
        <color theme="1"/>
        <rFont val="Aptos Narrow"/>
        <family val="2"/>
        <scheme val="minor"/>
      </rPr>
      <t xml:space="preserve"> (0 - Ne; 1 - TAIP)</t>
    </r>
  </si>
  <si>
    <r>
      <rPr>
        <b/>
        <sz val="11"/>
        <color theme="1"/>
        <rFont val="Aptos Narrow"/>
        <family val="2"/>
        <scheme val="minor"/>
      </rPr>
      <t>E11</t>
    </r>
    <r>
      <rPr>
        <sz val="11"/>
        <color theme="1"/>
        <rFont val="Aptos Narrow"/>
        <family val="2"/>
        <scheme val="minor"/>
      </rPr>
      <t>.  Kiek dienų per praėjusias 30 Jūs dirbote už darbo užmokestį?</t>
    </r>
  </si>
  <si>
    <r>
      <rPr>
        <b/>
        <sz val="11"/>
        <color theme="1"/>
        <rFont val="Aptos Narrow"/>
        <family val="2"/>
        <scheme val="minor"/>
      </rPr>
      <t>E12-16</t>
    </r>
    <r>
      <rPr>
        <sz val="11"/>
        <color theme="1"/>
        <rFont val="Aptos Narrow"/>
        <family val="2"/>
        <scheme val="minor"/>
      </rPr>
      <t>. Užmokestis</t>
    </r>
  </si>
  <si>
    <r>
      <rPr>
        <b/>
        <sz val="11"/>
        <color theme="1"/>
        <rFont val="Aptos Narrow"/>
        <family val="2"/>
        <scheme val="minor"/>
      </rPr>
      <t>E4a</t>
    </r>
    <r>
      <rPr>
        <sz val="11"/>
        <color theme="1"/>
        <rFont val="Aptos Narrow"/>
        <family val="2"/>
        <scheme val="minor"/>
      </rPr>
      <t xml:space="preserve">. Ar Jūsų darbinės galimybės apribotos dėl transporto problemų? </t>
    </r>
    <r>
      <rPr>
        <i/>
        <sz val="11"/>
        <color theme="1"/>
        <rFont val="Aptos Narrow"/>
        <family val="2"/>
        <scheme val="minor"/>
      </rPr>
      <t>(0 - Ne; 1 - Taip)</t>
    </r>
  </si>
  <si>
    <r>
      <rPr>
        <b/>
        <sz val="11"/>
        <color theme="1"/>
        <rFont val="Aptos Narrow"/>
        <family val="2"/>
        <scheme val="minor"/>
      </rPr>
      <t>E12</t>
    </r>
    <r>
      <rPr>
        <sz val="11"/>
        <color theme="1"/>
        <rFont val="Aptos Narrow"/>
        <family val="2"/>
        <scheme val="minor"/>
      </rPr>
      <t>. Darbo užmokestis</t>
    </r>
  </si>
  <si>
    <r>
      <rPr>
        <b/>
        <sz val="11"/>
        <color theme="1"/>
        <rFont val="Aptos Narrow"/>
        <family val="2"/>
        <scheme val="minor"/>
      </rPr>
      <t>E13</t>
    </r>
    <r>
      <rPr>
        <sz val="11"/>
        <color theme="1"/>
        <rFont val="Aptos Narrow"/>
        <family val="2"/>
        <scheme val="minor"/>
      </rPr>
      <t>. Bedarbio pašalpa</t>
    </r>
  </si>
  <si>
    <r>
      <rPr>
        <b/>
        <sz val="11"/>
        <color theme="1"/>
        <rFont val="Aptos Narrow"/>
        <family val="2"/>
        <scheme val="minor"/>
      </rPr>
      <t>E14</t>
    </r>
    <r>
      <rPr>
        <sz val="11"/>
        <color theme="1"/>
        <rFont val="Aptos Narrow"/>
        <family val="2"/>
        <scheme val="minor"/>
      </rPr>
      <t>. Socialinės išmokos</t>
    </r>
  </si>
  <si>
    <r>
      <rPr>
        <b/>
        <sz val="11"/>
        <color theme="1"/>
        <rFont val="Aptos Narrow"/>
        <family val="2"/>
        <scheme val="minor"/>
      </rPr>
      <t>E15</t>
    </r>
    <r>
      <rPr>
        <sz val="11"/>
        <color theme="1"/>
        <rFont val="Aptos Narrow"/>
        <family val="2"/>
        <scheme val="minor"/>
      </rPr>
      <t>. Pensijos, pašalpos, socialinis draudimas</t>
    </r>
  </si>
  <si>
    <r>
      <rPr>
        <b/>
        <sz val="11"/>
        <color theme="1"/>
        <rFont val="Aptos Narrow"/>
        <family val="2"/>
        <scheme val="minor"/>
      </rPr>
      <t>E16</t>
    </r>
    <r>
      <rPr>
        <sz val="11"/>
        <color theme="1"/>
        <rFont val="Aptos Narrow"/>
        <family val="2"/>
        <scheme val="minor"/>
      </rPr>
      <t>. Sutuoktinis, šeima ar draugai</t>
    </r>
  </si>
  <si>
    <r>
      <rPr>
        <b/>
        <sz val="11"/>
        <color theme="1"/>
        <rFont val="Aptos Narrow"/>
        <family val="2"/>
        <scheme val="minor"/>
      </rPr>
      <t>L29</t>
    </r>
    <r>
      <rPr>
        <sz val="11"/>
        <color theme="1"/>
        <rFont val="Aptos Narrow"/>
        <family val="2"/>
        <scheme val="minor"/>
      </rPr>
      <t xml:space="preserve">. Įvertinkite kiek svarbu šiai dienai Jums būtų gauti teisinę konsultaciją ar pagalbą dėl minėtų problemų? </t>
    </r>
    <r>
      <rPr>
        <i/>
        <sz val="11"/>
        <color theme="1"/>
        <rFont val="Aptos Narrow"/>
        <family val="2"/>
        <scheme val="minor"/>
      </rPr>
      <t>(0 - Visiškai nesvarbu; 4 - Labai svarbu</t>
    </r>
    <r>
      <rPr>
        <sz val="11"/>
        <color theme="1"/>
        <rFont val="Aptos Narrow"/>
        <family val="2"/>
        <scheme val="minor"/>
      </rPr>
      <t>)</t>
    </r>
  </si>
  <si>
    <r>
      <rPr>
        <b/>
        <sz val="11"/>
        <color theme="1"/>
        <rFont val="Aptos Narrow"/>
        <family val="2"/>
        <scheme val="minor"/>
      </rPr>
      <t>F3</t>
    </r>
    <r>
      <rPr>
        <sz val="11"/>
        <color theme="1"/>
        <rFont val="Aptos Narrow"/>
        <family val="2"/>
        <scheme val="minor"/>
      </rPr>
      <t>. Ar Jus tenkina esama situacija? (0 - Ne; 1 - Vidutiniškai; 2 - Taip)</t>
    </r>
  </si>
  <si>
    <r>
      <t xml:space="preserve">Kiek per paskutines 30 dienų Jus vargino/jaudino: </t>
    </r>
    <r>
      <rPr>
        <b/>
        <sz val="11"/>
        <color theme="1"/>
        <rFont val="Aptos Narrow"/>
        <family val="2"/>
        <scheme val="minor"/>
      </rPr>
      <t>F32</t>
    </r>
    <r>
      <rPr>
        <sz val="11"/>
        <color theme="1"/>
        <rFont val="Aptos Narrow"/>
        <family val="2"/>
        <charset val="186"/>
        <scheme val="minor"/>
      </rPr>
      <t>. Problemos šeimoje? (0 - Visiškai nevargino; 4 - Labai vargino)</t>
    </r>
  </si>
  <si>
    <t>Santykio skaičiuoklė (0 - Problemų nebuvo patirta bendraujant; 1 - Buvo patirtos problemos bendraujant)</t>
  </si>
  <si>
    <r>
      <t xml:space="preserve">Įvertinkite, kiek Jums šiai dienai svarbu gauti konsultaciją ar pagalbą dėl: </t>
    </r>
    <r>
      <rPr>
        <b/>
        <sz val="11"/>
        <color theme="1"/>
        <rFont val="Aptos Narrow"/>
        <family val="2"/>
        <scheme val="minor"/>
      </rPr>
      <t>F34</t>
    </r>
    <r>
      <rPr>
        <sz val="11"/>
        <color theme="1"/>
        <rFont val="Aptos Narrow"/>
        <family val="2"/>
        <scheme val="minor"/>
      </rPr>
      <t xml:space="preserve">. Problemų šeimoje. </t>
    </r>
    <r>
      <rPr>
        <i/>
        <sz val="11"/>
        <color theme="1"/>
        <rFont val="Aptos Narrow"/>
        <family val="2"/>
        <scheme val="minor"/>
      </rPr>
      <t>(0 - Visiškai nevargino; 4 - Labai vargino)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</si>
</sst>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0" fillId="0" borderId="12" xfId="0" applyBorder="1"/>
    <xf numFmtId="0" fontId="3" fillId="0" borderId="1" xfId="0" applyFont="1" applyBorder="1"/>
    <xf numFmtId="2" fontId="0" fillId="0" borderId="1" xfId="0" applyNumberFormat="1" applyBorder="1"/>
    <xf numFmtId="2" fontId="2" fillId="0" borderId="1" xfId="0" applyNumberFormat="1" applyFont="1" applyBorder="1"/>
    <xf numFmtId="2" fontId="0" fillId="0" borderId="1" xfId="0" applyNumberFormat="1" applyBorder="1" applyAlignment="1">
      <alignment horizontal="right"/>
    </xf>
    <xf numFmtId="0" fontId="2" fillId="0" borderId="13" xfId="0" applyFont="1" applyBorder="1"/>
    <xf numFmtId="0" fontId="0" fillId="0" borderId="14" xfId="0" applyBorder="1" applyAlignment="1">
      <alignment wrapText="1"/>
    </xf>
    <xf numFmtId="0" fontId="3" fillId="0" borderId="15" xfId="0" applyFont="1" applyBorder="1"/>
    <xf numFmtId="0" fontId="2" fillId="0" borderId="3" xfId="0" applyFont="1" applyBorder="1"/>
    <xf numFmtId="2" fontId="2" fillId="0" borderId="1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right"/>
    </xf>
    <xf numFmtId="2" fontId="3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1</xdr:row>
      <xdr:rowOff>350520</xdr:rowOff>
    </xdr:from>
    <xdr:to>
      <xdr:col>5</xdr:col>
      <xdr:colOff>365760</xdr:colOff>
      <xdr:row>3</xdr:row>
      <xdr:rowOff>106680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01D9C9-AA03-9524-4595-C6B19367BD57}"/>
            </a:ext>
          </a:extLst>
        </xdr:cNvPr>
        <xdr:cNvSpPr txBox="1"/>
      </xdr:nvSpPr>
      <xdr:spPr>
        <a:xfrm>
          <a:off x="3619500" y="708660"/>
          <a:ext cx="1584960" cy="1059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t-LT" sz="1400" b="1"/>
            <a:t>Jei atsakymo lape pacientas</a:t>
          </a:r>
          <a:r>
            <a:rPr lang="lt-LT" sz="1400" b="1" baseline="0"/>
            <a:t> nieko į langelį neįrašė, tai į šią lentelę nieko nerašykite!</a:t>
          </a:r>
          <a:endParaRPr lang="lt-LT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594360</xdr:colOff>
      <xdr:row>1</xdr:row>
      <xdr:rowOff>586740</xdr:rowOff>
    </xdr:from>
    <xdr:to>
      <xdr:col>7</xdr:col>
      <xdr:colOff>346940</xdr:colOff>
      <xdr:row>3</xdr:row>
      <xdr:rowOff>165896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C39491-777F-4F8C-9565-91F32DADC321}"/>
            </a:ext>
          </a:extLst>
        </xdr:cNvPr>
        <xdr:cNvSpPr txBox="1"/>
      </xdr:nvSpPr>
      <xdr:spPr>
        <a:xfrm>
          <a:off x="4084320" y="960120"/>
          <a:ext cx="1581380" cy="1225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t-LT" sz="1400" b="1"/>
            <a:t>Jei atsakymo lape pacientas</a:t>
          </a:r>
          <a:r>
            <a:rPr lang="lt-LT" sz="1400" b="1" baseline="0"/>
            <a:t> nieko į langelį neįrašė, tai į šią lentelę nieko nerašykite!</a:t>
          </a:r>
          <a:endParaRPr lang="lt-LT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6</xdr:col>
      <xdr:colOff>480060</xdr:colOff>
      <xdr:row>14</xdr:row>
      <xdr:rowOff>419100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60EFF9E-DA52-4E5E-A742-638C12A4D329}"/>
            </a:ext>
          </a:extLst>
        </xdr:cNvPr>
        <xdr:cNvSpPr txBox="1"/>
      </xdr:nvSpPr>
      <xdr:spPr>
        <a:xfrm>
          <a:off x="2804160" y="4594860"/>
          <a:ext cx="2308860" cy="1501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t-LT" sz="1400" b="1"/>
            <a:t>Žymėti tik tas reikšmes,</a:t>
          </a:r>
          <a:r>
            <a:rPr lang="lt-LT" sz="1400" b="1" baseline="0"/>
            <a:t> kurios YRA "Per paskutines 30 dienų" stulpelyje!</a:t>
          </a:r>
          <a:endParaRPr lang="lt-LT" sz="1400" b="1"/>
        </a:p>
      </xdr:txBody>
    </xdr:sp>
    <xdr:clientData/>
  </xdr:twoCellAnchor>
  <xdr:twoCellAnchor>
    <xdr:from>
      <xdr:col>4</xdr:col>
      <xdr:colOff>396240</xdr:colOff>
      <xdr:row>2</xdr:row>
      <xdr:rowOff>121920</xdr:rowOff>
    </xdr:from>
    <xdr:to>
      <xdr:col>7</xdr:col>
      <xdr:colOff>148820</xdr:colOff>
      <xdr:row>3</xdr:row>
      <xdr:rowOff>615476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25B46BD-5D3E-4DE3-9715-1D5B5DC97815}"/>
            </a:ext>
          </a:extLst>
        </xdr:cNvPr>
        <xdr:cNvSpPr txBox="1"/>
      </xdr:nvSpPr>
      <xdr:spPr>
        <a:xfrm>
          <a:off x="3810000" y="1043940"/>
          <a:ext cx="1581380" cy="1225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t-LT" sz="1400" b="1"/>
            <a:t>Jei atsakymo lape pacientas</a:t>
          </a:r>
          <a:r>
            <a:rPr lang="lt-LT" sz="1400" b="1" baseline="0"/>
            <a:t> nieko į langelį neįrašė, tai į šią lentelę nieko nerašykite!</a:t>
          </a:r>
          <a:endParaRPr lang="lt-LT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CDE1-5618-4CBE-9DA8-B2AD0BCD8F95}">
  <dimension ref="A1:C15"/>
  <sheetViews>
    <sheetView showGridLines="0" zoomScale="83" zoomScaleNormal="70" workbookViewId="0">
      <selection activeCell="B10" sqref="B10"/>
    </sheetView>
  </sheetViews>
  <sheetFormatPr defaultRowHeight="15" x14ac:dyDescent="0.25"/>
  <cols>
    <col min="1" max="1" width="20.5703125" bestFit="1" customWidth="1"/>
    <col min="2" max="2" width="12.140625" customWidth="1"/>
    <col min="3" max="3" width="12.7109375" bestFit="1" customWidth="1"/>
    <col min="5" max="5" width="17" customWidth="1"/>
  </cols>
  <sheetData>
    <row r="1" spans="1:3" ht="28.15" customHeight="1" thickBot="1" x14ac:dyDescent="0.3">
      <c r="A1" s="2" t="s">
        <v>3</v>
      </c>
      <c r="B1" s="3" t="s">
        <v>0</v>
      </c>
      <c r="C1" s="4" t="s">
        <v>1</v>
      </c>
    </row>
    <row r="2" spans="1:3" ht="75" x14ac:dyDescent="0.25">
      <c r="A2" s="5" t="s">
        <v>24</v>
      </c>
      <c r="B2" s="25"/>
      <c r="C2" s="21">
        <f>IF(B2="",0,B2/3)</f>
        <v>0</v>
      </c>
    </row>
    <row r="3" spans="1:3" ht="60" x14ac:dyDescent="0.25">
      <c r="A3" s="10" t="s">
        <v>22</v>
      </c>
      <c r="B3" s="26"/>
      <c r="C3" s="15">
        <f>IF(B3="",0,B3/90)</f>
        <v>0</v>
      </c>
    </row>
    <row r="4" spans="1:3" ht="15.75" thickBot="1" x14ac:dyDescent="0.3">
      <c r="A4" s="18" t="s">
        <v>23</v>
      </c>
      <c r="B4" s="26"/>
      <c r="C4" s="15">
        <f>IF(OR(B4="",B4=0), 0, LN(B4)/27)</f>
        <v>0</v>
      </c>
    </row>
    <row r="5" spans="1:3" ht="15.75" thickBot="1" x14ac:dyDescent="0.3">
      <c r="A5" s="19" t="s">
        <v>18</v>
      </c>
      <c r="C5" s="14">
        <f>(C2+1/3*2-(C3+C4))*10</f>
        <v>6.6666666666666661</v>
      </c>
    </row>
    <row r="9" spans="1:3" x14ac:dyDescent="0.25">
      <c r="A9" s="29" t="s">
        <v>2</v>
      </c>
      <c r="B9" s="29"/>
    </row>
    <row r="10" spans="1:3" ht="30" x14ac:dyDescent="0.25">
      <c r="A10" s="9" t="s">
        <v>25</v>
      </c>
      <c r="B10" s="27"/>
    </row>
    <row r="11" spans="1:3" ht="30" x14ac:dyDescent="0.25">
      <c r="A11" s="23" t="s">
        <v>26</v>
      </c>
      <c r="B11" s="27"/>
    </row>
    <row r="12" spans="1:3" ht="30" x14ac:dyDescent="0.25">
      <c r="A12" s="9" t="s">
        <v>27</v>
      </c>
      <c r="B12" s="27"/>
    </row>
    <row r="13" spans="1:3" ht="45" x14ac:dyDescent="0.25">
      <c r="A13" s="9" t="s">
        <v>28</v>
      </c>
      <c r="B13" s="27"/>
    </row>
    <row r="14" spans="1:3" ht="30" x14ac:dyDescent="0.25">
      <c r="A14" s="9" t="s">
        <v>29</v>
      </c>
      <c r="B14" s="27"/>
    </row>
    <row r="15" spans="1:3" ht="60" x14ac:dyDescent="0.25">
      <c r="A15" s="7" t="s">
        <v>4</v>
      </c>
      <c r="B15" s="1">
        <f>SUM(B10:B14)</f>
        <v>0</v>
      </c>
    </row>
  </sheetData>
  <sheetProtection algorithmName="SHA-512" hashValue="wjL63rXSH5xpLPhgcYITaFls8U+vfCmvGI5bRJ3gqjt4XcuoAq2Euib/cauChLHZnLTSi+CezxnJ+u5DUQMC2w==" saltValue="SZPxzxmEC3RcCg63CUhqnw==" spinCount="100000" sheet="1" objects="1" scenarios="1" selectLockedCells="1"/>
  <mergeCells count="1">
    <mergeCell ref="A9:B9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CC106-D6CC-40BE-A136-8C1CCA30FD56}">
  <dimension ref="A1:C7"/>
  <sheetViews>
    <sheetView showGridLines="0" workbookViewId="0">
      <selection activeCell="B2" sqref="B2:B6"/>
    </sheetView>
  </sheetViews>
  <sheetFormatPr defaultRowHeight="15" x14ac:dyDescent="0.25"/>
  <cols>
    <col min="1" max="1" width="23" bestFit="1" customWidth="1"/>
    <col min="2" max="2" width="10.140625" bestFit="1" customWidth="1"/>
  </cols>
  <sheetData>
    <row r="1" spans="1:3" ht="60.75" thickBot="1" x14ac:dyDescent="0.3">
      <c r="A1" s="2" t="s">
        <v>3</v>
      </c>
      <c r="B1" s="3" t="s">
        <v>0</v>
      </c>
      <c r="C1" s="4" t="s">
        <v>1</v>
      </c>
    </row>
    <row r="2" spans="1:3" ht="75" x14ac:dyDescent="0.25">
      <c r="A2" s="5" t="s">
        <v>21</v>
      </c>
      <c r="B2" s="25"/>
      <c r="C2" s="21">
        <f>B2/5</f>
        <v>0</v>
      </c>
    </row>
    <row r="3" spans="1:3" ht="75" x14ac:dyDescent="0.25">
      <c r="A3" s="10" t="s">
        <v>20</v>
      </c>
      <c r="B3" s="26"/>
      <c r="C3" s="15">
        <f>B3/150</f>
        <v>0</v>
      </c>
    </row>
    <row r="4" spans="1:3" ht="61.9" customHeight="1" x14ac:dyDescent="0.25">
      <c r="A4" s="6" t="s">
        <v>19</v>
      </c>
      <c r="B4" s="26"/>
      <c r="C4" s="15">
        <f>B4/20</f>
        <v>0</v>
      </c>
    </row>
    <row r="5" spans="1:3" ht="105" x14ac:dyDescent="0.25">
      <c r="A5" s="10" t="s">
        <v>30</v>
      </c>
      <c r="B5" s="26"/>
      <c r="C5" s="22">
        <f>B5/20</f>
        <v>0</v>
      </c>
    </row>
    <row r="6" spans="1:3" ht="15.75" thickBot="1" x14ac:dyDescent="0.3">
      <c r="A6" s="18" t="s">
        <v>5</v>
      </c>
      <c r="B6" s="26"/>
      <c r="C6" s="13">
        <f>IF(OR(B6="",B6 = 0),0,LN(B6)/46)</f>
        <v>0</v>
      </c>
    </row>
    <row r="7" spans="1:3" ht="15.75" thickBot="1" x14ac:dyDescent="0.3">
      <c r="A7" s="19" t="s">
        <v>18</v>
      </c>
      <c r="B7" s="11"/>
      <c r="C7" s="14">
        <f>(SUM(C2:C6))*10</f>
        <v>0</v>
      </c>
    </row>
  </sheetData>
  <sheetProtection algorithmName="SHA-512" hashValue="3uTXT0PSdVwsmEQABcxL8ce75thTu0GRfFov57/rev+ocXxzR8aGQitqYXn3ebsWzShHv9i4JyPLSeJdWo26sw==" saltValue="9LaoZXECvoIbxIHF140pvA==" spinCount="100000" sheet="1" objects="1" scenarios="1" selectLockedCells="1"/>
  <pageMargins left="0.7" right="0.7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413E8-7B89-4FF5-AFB8-7DCA1833E5F4}">
  <sheetPr>
    <pageSetUpPr fitToPage="1"/>
  </sheetPr>
  <dimension ref="A1:C19"/>
  <sheetViews>
    <sheetView showGridLines="0" tabSelected="1" topLeftCell="A7" workbookViewId="0">
      <selection activeCell="B10" sqref="B10:B18"/>
    </sheetView>
  </sheetViews>
  <sheetFormatPr defaultRowHeight="15" x14ac:dyDescent="0.25"/>
  <cols>
    <col min="1" max="1" width="21.85546875" bestFit="1" customWidth="1"/>
    <col min="2" max="2" width="10.140625" bestFit="1" customWidth="1"/>
  </cols>
  <sheetData>
    <row r="1" spans="1:3" ht="60.75" thickBot="1" x14ac:dyDescent="0.3">
      <c r="A1" s="2" t="s">
        <v>3</v>
      </c>
      <c r="B1" s="3" t="s">
        <v>0</v>
      </c>
      <c r="C1" s="4" t="s">
        <v>1</v>
      </c>
    </row>
    <row r="2" spans="1:3" ht="60" x14ac:dyDescent="0.25">
      <c r="A2" s="24" t="s">
        <v>31</v>
      </c>
      <c r="B2" s="25"/>
      <c r="C2" s="21">
        <f>B2/10</f>
        <v>0</v>
      </c>
    </row>
    <row r="3" spans="1:3" ht="75" x14ac:dyDescent="0.25">
      <c r="A3" s="6" t="s">
        <v>6</v>
      </c>
      <c r="B3" s="26"/>
      <c r="C3" s="15">
        <f>B3/150</f>
        <v>0</v>
      </c>
    </row>
    <row r="4" spans="1:3" ht="90" x14ac:dyDescent="0.25">
      <c r="A4" s="17" t="s">
        <v>32</v>
      </c>
      <c r="B4" s="26"/>
      <c r="C4" s="15">
        <f>B4/20</f>
        <v>0</v>
      </c>
    </row>
    <row r="5" spans="1:3" ht="105" x14ac:dyDescent="0.25">
      <c r="A5" s="10" t="s">
        <v>34</v>
      </c>
      <c r="B5" s="26"/>
      <c r="C5" s="22">
        <f>B5/20</f>
        <v>0</v>
      </c>
    </row>
    <row r="6" spans="1:3" ht="90.75" thickBot="1" x14ac:dyDescent="0.3">
      <c r="A6" s="8" t="s">
        <v>16</v>
      </c>
      <c r="B6" s="26"/>
      <c r="C6" s="13">
        <f>B6/5</f>
        <v>0</v>
      </c>
    </row>
    <row r="7" spans="1:3" ht="15.75" thickBot="1" x14ac:dyDescent="0.3">
      <c r="A7" s="16" t="s">
        <v>18</v>
      </c>
      <c r="B7" s="11"/>
      <c r="C7" s="14">
        <f>(SUM(C2:C6))*10</f>
        <v>0</v>
      </c>
    </row>
    <row r="9" spans="1:3" ht="43.15" customHeight="1" x14ac:dyDescent="0.25">
      <c r="A9" s="30" t="s">
        <v>33</v>
      </c>
      <c r="B9" s="31"/>
    </row>
    <row r="10" spans="1:3" x14ac:dyDescent="0.25">
      <c r="A10" s="9" t="s">
        <v>7</v>
      </c>
      <c r="B10" s="28"/>
    </row>
    <row r="11" spans="1:3" x14ac:dyDescent="0.25">
      <c r="A11" s="9" t="s">
        <v>8</v>
      </c>
      <c r="B11" s="28"/>
    </row>
    <row r="12" spans="1:3" x14ac:dyDescent="0.25">
      <c r="A12" s="9" t="s">
        <v>9</v>
      </c>
      <c r="B12" s="28"/>
    </row>
    <row r="13" spans="1:3" ht="30" x14ac:dyDescent="0.25">
      <c r="A13" s="9" t="s">
        <v>15</v>
      </c>
      <c r="B13" s="28"/>
    </row>
    <row r="14" spans="1:3" ht="27.6" customHeight="1" x14ac:dyDescent="0.25">
      <c r="A14" s="9" t="s">
        <v>10</v>
      </c>
      <c r="B14" s="28"/>
    </row>
    <row r="15" spans="1:3" ht="45" x14ac:dyDescent="0.25">
      <c r="A15" s="9" t="s">
        <v>11</v>
      </c>
      <c r="B15" s="28"/>
    </row>
    <row r="16" spans="1:3" x14ac:dyDescent="0.25">
      <c r="A16" s="12" t="s">
        <v>12</v>
      </c>
      <c r="B16" s="28"/>
    </row>
    <row r="17" spans="1:2" x14ac:dyDescent="0.25">
      <c r="A17" s="12" t="s">
        <v>13</v>
      </c>
      <c r="B17" s="28"/>
    </row>
    <row r="18" spans="1:2" x14ac:dyDescent="0.25">
      <c r="A18" s="12" t="s">
        <v>14</v>
      </c>
      <c r="B18" s="28"/>
    </row>
    <row r="19" spans="1:2" ht="60" x14ac:dyDescent="0.25">
      <c r="A19" s="7" t="s">
        <v>17</v>
      </c>
      <c r="B19" s="20">
        <f>COUNTIF(B10:B18,1)/9</f>
        <v>0</v>
      </c>
    </row>
  </sheetData>
  <sheetProtection algorithmName="SHA-512" hashValue="kBZqEsQdfPwLcgvAmLSoKyJAXrEjM+JJf7MBC0Bq3aR2wlhd8C8KAqZDM+oeS/hPQ4K9mB6hBzck2SJiBOqyKQ==" saltValue="x0lzWIfMngwjvlvqOkzS2w==" spinCount="100000" sheet="1" objects="1" scenarios="1" selectLockedCells="1"/>
  <mergeCells count="1">
    <mergeCell ref="A9:B9"/>
  </mergeCells>
  <pageMargins left="0.7" right="0.7" top="0.75" bottom="0.75" header="0.3" footer="0.3"/>
  <pageSetup scale="83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 1) Darbo</vt:lpstr>
      <vt:lpstr>2) Teisinė</vt:lpstr>
      <vt:lpstr>3) Socialinė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Gytis Gumbis</dc:creator>
  <cp:lastModifiedBy>Darbo PC</cp:lastModifiedBy>
  <cp:lastPrinted>2025-10-22T11:47:26Z</cp:lastPrinted>
  <dcterms:created xsi:type="dcterms:W3CDTF">2025-08-26T10:56:03Z</dcterms:created>
  <dcterms:modified xsi:type="dcterms:W3CDTF">2025-10-22T11:47:57Z</dcterms:modified>
</cp:coreProperties>
</file>